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BNR/"/>
    </mc:Choice>
  </mc:AlternateContent>
  <xr:revisionPtr revIDLastSave="2" documentId="11_239D725610A606AFD0418A65F54A09A990AB62B7" xr6:coauthVersionLast="47" xr6:coauthVersionMax="47" xr10:uidLastSave="{D4288065-F912-4EFA-B647-9192B5057396}"/>
  <bookViews>
    <workbookView xWindow="-120" yWindow="-120" windowWidth="29040" windowHeight="15840" tabRatio="816" firstSheet="2" activeTab="2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Suppl_relrt" sheetId="26" r:id="rId3"/>
    <sheet name="fig_tbldata" sheetId="31" r:id="rId4"/>
    <sheet name="tbl_sig" sheetId="32" r:id="rId5"/>
    <sheet name="orig_data" sheetId="3" r:id="rId6"/>
    <sheet name="tbl_sig_relrt" sheetId="28" r:id="rId7"/>
    <sheet name="tbl_data_relrt" sheetId="25" r:id="rId8"/>
    <sheet name="Figure_prevalence_count" sheetId="4" state="hidden" r:id="rId9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1" l="1"/>
  <c r="J10" i="31"/>
  <c r="H10" i="31"/>
  <c r="F10" i="31"/>
  <c r="D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M7" i="31"/>
  <c r="L7" i="31"/>
  <c r="K7" i="31"/>
  <c r="J7" i="31"/>
  <c r="I7" i="31"/>
  <c r="H7" i="31"/>
  <c r="G7" i="31"/>
  <c r="F7" i="31"/>
  <c r="E7" i="31"/>
  <c r="D7" i="31"/>
  <c r="C7" i="31"/>
  <c r="B7" i="31"/>
  <c r="M6" i="31"/>
  <c r="L6" i="31"/>
  <c r="K6" i="31"/>
  <c r="J6" i="31"/>
  <c r="I6" i="31"/>
  <c r="H6" i="31"/>
  <c r="G6" i="31"/>
  <c r="F6" i="31"/>
  <c r="E6" i="31"/>
  <c r="D6" i="31"/>
  <c r="C6" i="31"/>
  <c r="B6" i="31"/>
  <c r="M5" i="31"/>
  <c r="L5" i="31"/>
  <c r="K5" i="31"/>
  <c r="J5" i="31"/>
  <c r="I5" i="31"/>
  <c r="H5" i="31"/>
  <c r="G5" i="31"/>
  <c r="F5" i="31"/>
  <c r="E5" i="31"/>
  <c r="D5" i="31"/>
  <c r="C5" i="31"/>
  <c r="B5" i="31"/>
  <c r="M4" i="31"/>
  <c r="L4" i="31"/>
  <c r="K4" i="31"/>
  <c r="J4" i="31"/>
  <c r="I4" i="31"/>
  <c r="H4" i="31"/>
  <c r="G4" i="31"/>
  <c r="F4" i="31"/>
  <c r="E4" i="31"/>
  <c r="D4" i="31"/>
  <c r="C4" i="31"/>
  <c r="B4" i="31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G4" i="32"/>
  <c r="F4" i="32"/>
  <c r="E4" i="32"/>
  <c r="D4" i="32"/>
  <c r="C4" i="32"/>
  <c r="B4" i="32"/>
  <c r="G3" i="32"/>
  <c r="F3" i="32"/>
  <c r="E3" i="32"/>
  <c r="D3" i="32"/>
  <c r="C3" i="32"/>
  <c r="B3" i="32"/>
  <c r="L11" i="31"/>
  <c r="J11" i="31"/>
  <c r="H11" i="31"/>
  <c r="F11" i="31"/>
  <c r="D11" i="31"/>
  <c r="B11" i="31"/>
  <c r="B12" i="31" l="1"/>
  <c r="F12" i="31"/>
  <c r="J12" i="31"/>
  <c r="D12" i="31"/>
  <c r="H12" i="31"/>
  <c r="L12" i="31"/>
  <c r="G11" i="28"/>
  <c r="F11" i="28"/>
  <c r="E11" i="28"/>
  <c r="D11" i="28"/>
  <c r="C11" i="28"/>
  <c r="B11" i="28"/>
  <c r="G10" i="28"/>
  <c r="F10" i="28"/>
  <c r="E10" i="28"/>
  <c r="D10" i="28"/>
  <c r="C10" i="28"/>
  <c r="B10" i="28"/>
  <c r="G9" i="28"/>
  <c r="F9" i="28"/>
  <c r="E9" i="28"/>
  <c r="D9" i="28"/>
  <c r="C9" i="28"/>
  <c r="B9" i="28"/>
  <c r="G8" i="28"/>
  <c r="F8" i="28"/>
  <c r="E8" i="28"/>
  <c r="D8" i="28"/>
  <c r="C8" i="28"/>
  <c r="B8" i="28"/>
  <c r="G7" i="28"/>
  <c r="F7" i="28"/>
  <c r="E7" i="28"/>
  <c r="D7" i="28"/>
  <c r="C7" i="28"/>
  <c r="B7" i="28"/>
  <c r="G6" i="28"/>
  <c r="F6" i="28"/>
  <c r="E6" i="28"/>
  <c r="D6" i="28"/>
  <c r="C6" i="28"/>
  <c r="B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F6" i="26"/>
  <c r="D7" i="26"/>
  <c r="B8" i="26"/>
  <c r="F8" i="26"/>
  <c r="D9" i="26"/>
  <c r="B10" i="26"/>
  <c r="F10" i="26"/>
  <c r="C6" i="26"/>
  <c r="G6" i="26"/>
  <c r="E7" i="26"/>
  <c r="C8" i="26"/>
  <c r="G8" i="26"/>
  <c r="E9" i="26"/>
  <c r="C10" i="26"/>
  <c r="G10" i="26"/>
  <c r="E6" i="26"/>
  <c r="C7" i="26"/>
  <c r="G7" i="26"/>
  <c r="E8" i="26"/>
  <c r="C9" i="26"/>
  <c r="G9" i="26"/>
  <c r="E10" i="26"/>
  <c r="D6" i="26"/>
  <c r="B7" i="26"/>
  <c r="F7" i="26"/>
  <c r="D8" i="26"/>
  <c r="B9" i="26"/>
  <c r="F9" i="26"/>
  <c r="D10" i="26"/>
</calcChain>
</file>

<file path=xl/sharedStrings.xml><?xml version="1.0" encoding="utf-8"?>
<sst xmlns="http://schemas.openxmlformats.org/spreadsheetml/2006/main" count="195" uniqueCount="64">
  <si>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</si>
  <si>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</si>
  <si>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</si>
  <si>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</si>
  <si>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</si>
  <si>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</si>
  <si>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</si>
  <si>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</si>
  <si>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</si>
  <si>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</si>
  <si>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</si>
  <si>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</si>
  <si>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</si>
  <si>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</si>
  <si>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</si>
  <si>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</si>
  <si>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</si>
  <si>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</si>
  <si>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</si>
  <si>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</si>
  <si>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</si>
  <si>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</si>
  <si>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</si>
  <si>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</si>
  <si>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</si>
  <si>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</si>
  <si>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</si>
  <si>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</si>
  <si>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</si>
  <si>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</si>
  <si>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</si>
  <si>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</si>
  <si>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</si>
  <si>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</si>
  <si>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</si>
  <si>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</si>
  <si>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</si>
  <si>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</si>
  <si>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</si>
  <si>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</si>
  <si>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</si>
  <si>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</si>
  <si>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</si>
  <si>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</si>
  <si>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</si>
  <si>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</si>
  <si>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</si>
  <si>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</si>
  <si>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</si>
  <si>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</si>
  <si>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S:\asp\prog\natdik\Obj1_2\Obj1_2_ESAC_Tables2_All_v2.sas July 10, 2018 11:30</t>
  </si>
  <si>
    <t>Age- and sex-adjusted relative rate, 95% CI, all prescribers</t>
  </si>
  <si>
    <t>\\mchpe.cpe.umanitoba.ca\MCHP\Public\Shared Resources\Project\asp\Analyses\DDD\DDD rates\Obj1_Part2_ESAC indicators\ESAC_Table2_ByRHA_withStats\J01BNR\ESAC_Table2_1_ByRHA_TotalMBpop_Adj_BNR_v2.html</t>
  </si>
  <si>
    <t>Table 2.1. Adjusted Broad to Narrow Ratios in Total MB population by RHA</t>
  </si>
  <si>
    <t>Adjusted BNR: Estimates of Time Trends by RHA</t>
  </si>
  <si>
    <t>Adjusted BNR: 2016 vs 2011(ref) by RHA</t>
  </si>
  <si>
    <t>Count</t>
  </si>
  <si>
    <t>Rate</t>
  </si>
  <si>
    <t>2011 vs 2016</t>
  </si>
  <si>
    <t>Notatio</t>
  </si>
  <si>
    <t>Label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</si>
  <si>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ratio is statistically significantly different from the Manitoba ratio (p&lt;0.01).</t>
    </r>
  </si>
  <si>
    <t>Table X.X: Annual Ratio of Broad-Spectrum (J01CR, J01DR, J01DD, J01F-FA01) to Narrow-Spectrum Penicillins, Cephalosporins and Macrolides (J01CE, J01DB, J01FA01) Relative to Manitoba by Health Region</t>
  </si>
  <si>
    <t>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</si>
</sst>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/>
      <right/>
      <top style="thin">
        <color theme="7"/>
      </top>
      <bottom/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4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42" fontId="14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44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wrapText="1"/>
    </xf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1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wrapText="1"/>
    </xf>
    <xf numFmtId="0" fontId="0" fillId="0" borderId="0" xfId="0" applyFont="1"/>
    <xf numFmtId="0" fontId="34" fillId="33" borderId="0" xfId="0" applyFont="1" applyFill="1" applyAlignment="1">
      <alignment vertical="center"/>
    </xf>
    <xf numFmtId="0" fontId="28" fillId="33" borderId="0" xfId="0" applyFont="1" applyFill="1"/>
    <xf numFmtId="0" fontId="29" fillId="34" borderId="26" xfId="58" applyFont="1" applyBorder="1">
      <alignment horizontal="center" vertical="center" wrapText="1"/>
    </xf>
    <xf numFmtId="0" fontId="29" fillId="34" borderId="32" xfId="58" applyFont="1" applyBorder="1">
      <alignment horizontal="center" vertical="center" wrapText="1"/>
    </xf>
    <xf numFmtId="0" fontId="30" fillId="33" borderId="33" xfId="59" applyNumberFormat="1" applyFont="1" applyFill="1" applyBorder="1" applyAlignment="1">
      <alignment horizontal="left" vertical="center" indent="1"/>
    </xf>
    <xf numFmtId="0" fontId="31" fillId="33" borderId="37" xfId="0" applyFont="1" applyFill="1" applyBorder="1" applyAlignment="1">
      <alignment horizontal="center" vertical="center" wrapText="1"/>
    </xf>
    <xf numFmtId="0" fontId="31" fillId="33" borderId="34" xfId="0" applyFont="1" applyFill="1" applyBorder="1" applyAlignment="1">
      <alignment horizontal="center" vertical="center" wrapText="1"/>
    </xf>
    <xf numFmtId="0" fontId="30" fillId="36" borderId="35" xfId="59" applyNumberFormat="1" applyFont="1" applyFill="1" applyBorder="1" applyAlignment="1">
      <alignment horizontal="left" vertical="center" indent="1"/>
    </xf>
    <xf numFmtId="0" fontId="31" fillId="36" borderId="36" xfId="0" applyFont="1" applyFill="1" applyBorder="1" applyAlignment="1">
      <alignment horizontal="center" vertical="center" wrapText="1"/>
    </xf>
    <xf numFmtId="0" fontId="31" fillId="36" borderId="27" xfId="0" applyFont="1" applyFill="1" applyBorder="1" applyAlignment="1">
      <alignment horizontal="center" vertical="center" wrapText="1"/>
    </xf>
    <xf numFmtId="0" fontId="30" fillId="33" borderId="35" xfId="59" applyNumberFormat="1" applyFont="1" applyFill="1" applyBorder="1" applyAlignment="1">
      <alignment horizontal="left" vertical="center" indent="1"/>
    </xf>
    <xf numFmtId="0" fontId="31" fillId="33" borderId="36" xfId="0" applyFont="1" applyFill="1" applyBorder="1" applyAlignment="1">
      <alignment horizontal="center" vertical="center" wrapText="1"/>
    </xf>
    <xf numFmtId="0" fontId="31" fillId="33" borderId="27" xfId="0" applyFont="1" applyFill="1" applyBorder="1" applyAlignment="1">
      <alignment horizontal="center" vertical="center" wrapText="1"/>
    </xf>
    <xf numFmtId="0" fontId="29" fillId="34" borderId="29" xfId="58" applyFont="1" applyBorder="1">
      <alignment horizontal="center" vertical="center" wrapText="1"/>
    </xf>
    <xf numFmtId="0" fontId="29" fillId="34" borderId="30" xfId="58" applyFont="1" applyBorder="1">
      <alignment horizontal="center" vertical="center" wrapText="1"/>
    </xf>
    <xf numFmtId="0" fontId="29" fillId="34" borderId="28" xfId="58" applyFont="1" applyBorder="1" applyAlignment="1">
      <alignment horizontal="center" vertical="center" wrapText="1"/>
    </xf>
    <xf numFmtId="0" fontId="29" fillId="34" borderId="31" xfId="58" applyFont="1" applyBorder="1" applyAlignment="1">
      <alignment horizontal="center" vertical="center" wrapText="1"/>
    </xf>
    <xf numFmtId="49" fontId="30" fillId="33" borderId="0" xfId="62" applyFont="1">
      <alignment vertical="center" wrapText="1"/>
    </xf>
    <xf numFmtId="0" fontId="32" fillId="33" borderId="38" xfId="55" applyFont="1" applyFill="1" applyBorder="1" applyAlignment="1">
      <alignment horizontal="left" vertical="center" inden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3"/>
      <tableStyleElement type="secondRowStripe" dxfId="2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DDD/DDD%20rates/Obj1_Part2_ESAC%20indicators/ESAC_Table2_ByRHA_withStats/J01BNR/ESAC_Table2_1_ByRHA_TotalMBpop_Adj_BNR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/>
  </sheetPr>
  <dimension ref="A1:M17"/>
  <sheetViews>
    <sheetView tabSelected="1" workbookViewId="0">
      <selection activeCell="C21" sqref="C21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s="26" customFormat="1" ht="28.15" customHeight="1" x14ac:dyDescent="0.25">
      <c r="A1" s="51" t="s">
        <v>62</v>
      </c>
      <c r="B1" s="51"/>
      <c r="C1" s="51"/>
      <c r="D1" s="51"/>
      <c r="E1" s="51"/>
      <c r="F1" s="51"/>
      <c r="G1" s="51"/>
    </row>
    <row r="2" spans="1:13" s="26" customFormat="1" ht="15" customHeight="1" x14ac:dyDescent="0.25">
      <c r="A2" s="34" t="s">
        <v>51</v>
      </c>
      <c r="B2" s="34"/>
      <c r="C2" s="34"/>
      <c r="D2" s="34"/>
      <c r="E2" s="34"/>
      <c r="F2" s="34"/>
      <c r="G2" s="34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49" t="s">
        <v>20</v>
      </c>
      <c r="B4" s="47" t="s">
        <v>14</v>
      </c>
      <c r="C4" s="47"/>
      <c r="D4" s="47"/>
      <c r="E4" s="47"/>
      <c r="F4" s="47"/>
      <c r="G4" s="48"/>
    </row>
    <row r="5" spans="1:13" ht="16.5" customHeight="1" x14ac:dyDescent="0.25">
      <c r="A5" s="50"/>
      <c r="B5" s="36">
        <v>2011</v>
      </c>
      <c r="C5" s="36">
        <v>2012</v>
      </c>
      <c r="D5" s="36">
        <v>2013</v>
      </c>
      <c r="E5" s="36">
        <v>2014</v>
      </c>
      <c r="F5" s="36">
        <v>2015</v>
      </c>
      <c r="G5" s="37">
        <v>2016</v>
      </c>
    </row>
    <row r="6" spans="1:13" ht="35.1" customHeight="1" x14ac:dyDescent="0.25">
      <c r="A6" s="38" t="s">
        <v>3</v>
      </c>
      <c r="B6" s="39" t="str">
        <f>CONCATENATE(tbl_data_relrt!B4, CHAR(10), "(",tbl_data_relrt!C4,", ",tbl_data_relrt!D4,")")</f>
        <v>0.85
(0.79, 0.91)</v>
      </c>
      <c r="C6" s="39" t="str">
        <f>CONCATENATE(tbl_data_relrt!E4,CHAR(10),"(",tbl_data_relrt!F4,", ",tbl_data_relrt!G4,")")</f>
        <v>0.87
(0.81, 0.93)</v>
      </c>
      <c r="D6" s="39" t="str">
        <f>CONCATENATE(tbl_data_relrt!H4, CHAR(10), "(",tbl_data_relrt!I4,", ",tbl_data_relrt!J4,")")</f>
        <v>0.89
(0.83, 0.96)</v>
      </c>
      <c r="E6" s="39" t="str">
        <f>CONCATENATE(tbl_data_relrt!K4, CHAR(10), "(",tbl_data_relrt!L4,", ",tbl_data_relrt!M4,")")</f>
        <v>0.87
(0.81, 0.93)</v>
      </c>
      <c r="F6" s="39" t="str">
        <f>CONCATENATE(tbl_data_relrt!N4,CHAR(10),  "(",tbl_data_relrt!O4,", ",tbl_data_relrt!P4,")")</f>
        <v>0.91
(0.85, 0.98)</v>
      </c>
      <c r="G6" s="40" t="str">
        <f>CONCATENATE(tbl_data_relrt!Q4, CHAR(10), "(",tbl_data_relrt!R4,", ",tbl_data_relrt!S4,")")</f>
        <v>0.85
(0.79, 0.92)</v>
      </c>
    </row>
    <row r="7" spans="1:13" ht="35.1" customHeight="1" x14ac:dyDescent="0.25">
      <c r="A7" s="41" t="s">
        <v>21</v>
      </c>
      <c r="B7" s="42" t="str">
        <f>CONCATENATE(tbl_data_relrt!B5, CHAR(10), "(",tbl_data_relrt!C5,", ",tbl_data_relrt!D5,")")</f>
        <v>0.91
(0.84, 0.98)</v>
      </c>
      <c r="C7" s="42" t="str">
        <f>CONCATENATE(tbl_data_relrt!E5, CHAR(10), "(",tbl_data_relrt!F5,", ",tbl_data_relrt!G5,")")</f>
        <v>0.90
(0.84, 0.97)</v>
      </c>
      <c r="D7" s="42" t="str">
        <f>CONCATENATE(tbl_data_relrt!H5, CHAR(10), "(",tbl_data_relrt!I5,", ",tbl_data_relrt!J5,")")</f>
        <v>0.89
(0.82, 0.95)</v>
      </c>
      <c r="E7" s="42" t="str">
        <f>CONCATENATE(tbl_data_relrt!K5, CHAR(10), "(",tbl_data_relrt!L5,", ",tbl_data_relrt!M5,")")</f>
        <v>0.90
(0.84, 0.97)</v>
      </c>
      <c r="F7" s="42" t="str">
        <f>CONCATENATE(tbl_data_relrt!N5, CHAR(10), "(",tbl_data_relrt!O5,", ",tbl_data_relrt!P5,")")</f>
        <v>0.90
(0.83, 0.96)</v>
      </c>
      <c r="G7" s="43" t="str">
        <f>CONCATENATE(tbl_data_relrt!Q5, CHAR(10), "(",tbl_data_relrt!R5,", ",tbl_data_relrt!S5,")")</f>
        <v>0.92
(0.85, 0.99)</v>
      </c>
    </row>
    <row r="8" spans="1:13" ht="35.1" customHeight="1" x14ac:dyDescent="0.25">
      <c r="A8" s="44" t="s">
        <v>2</v>
      </c>
      <c r="B8" s="45" t="str">
        <f>CONCATENATE(tbl_data_relrt!B6,CHAR(10),  "(",tbl_data_relrt!C6,", ",tbl_data_relrt!D6,")")</f>
        <v>1.68
(1.56, 1.81)</v>
      </c>
      <c r="C8" s="45" t="str">
        <f>CONCATENATE(tbl_data_relrt!E6,CHAR(10),  "(",tbl_data_relrt!F6,", ",tbl_data_relrt!G6,")")</f>
        <v>1.72
(1.60, 1.85)</v>
      </c>
      <c r="D8" s="45" t="str">
        <f>CONCATENATE(tbl_data_relrt!H6,CHAR(10),  "(",tbl_data_relrt!I6,", ",tbl_data_relrt!J6,")")</f>
        <v>1.75
(1.63, 1.89)</v>
      </c>
      <c r="E8" s="45" t="str">
        <f>CONCATENATE(tbl_data_relrt!K6, CHAR(10), "(",tbl_data_relrt!L6,", ",tbl_data_relrt!M6,")")</f>
        <v>1.73
(1.61, 1.86)</v>
      </c>
      <c r="F8" s="45" t="str">
        <f>CONCATENATE(tbl_data_relrt!N6, CHAR(10), "(",tbl_data_relrt!O6,", ",tbl_data_relrt!P6,")")</f>
        <v>1.76
(1.64, 1.89)</v>
      </c>
      <c r="G8" s="46" t="str">
        <f>CONCATENATE(tbl_data_relrt!Q6, CHAR(10), "(",tbl_data_relrt!R6,", ",tbl_data_relrt!S6,")")</f>
        <v>1.68
(1.56, 1.81)</v>
      </c>
      <c r="M8" s="20"/>
    </row>
    <row r="9" spans="1:13" ht="35.1" customHeight="1" x14ac:dyDescent="0.25">
      <c r="A9" s="41" t="s">
        <v>16</v>
      </c>
      <c r="B9" s="42" t="str">
        <f>CONCATENATE(tbl_data_relrt!B7, CHAR(10), "(",tbl_data_relrt!C7,", ",tbl_data_relrt!D7,")")</f>
        <v>1.08
(1.01, 1.17)</v>
      </c>
      <c r="C9" s="42" t="str">
        <f>CONCATENATE(tbl_data_relrt!E7,CHAR(10),  "(",tbl_data_relrt!F7,", ",tbl_data_relrt!G7,")")</f>
        <v>1.06
(0.99, 1.14)</v>
      </c>
      <c r="D9" s="42" t="str">
        <f>CONCATENATE(tbl_data_relrt!H7, CHAR(10), "(",tbl_data_relrt!I7,", ",tbl_data_relrt!J7,")")</f>
        <v>1.10
(1.02, 1.18)</v>
      </c>
      <c r="E9" s="42" t="str">
        <f>CONCATENATE(tbl_data_relrt!K7, CHAR(10), "(",tbl_data_relrt!L7,", ",tbl_data_relrt!M7,")")</f>
        <v>1.04
(0.96, 1.12)</v>
      </c>
      <c r="F9" s="42" t="str">
        <f>CONCATENATE(tbl_data_relrt!N7, CHAR(10), "(",tbl_data_relrt!O7,", ",tbl_data_relrt!P7,")")</f>
        <v>0.97
(0.90, 1.04)</v>
      </c>
      <c r="G9" s="43" t="str">
        <f>CONCATENATE(tbl_data_relrt!Q7, CHAR(10), "(",tbl_data_relrt!R7,", ",tbl_data_relrt!S7,")")</f>
        <v>0.94
(0.88, 1.01)</v>
      </c>
    </row>
    <row r="10" spans="1:13" ht="34.5" customHeight="1" x14ac:dyDescent="0.25">
      <c r="A10" s="44" t="s">
        <v>15</v>
      </c>
      <c r="B10" s="45" t="str">
        <f>CONCATENATE(tbl_data_relrt!B8, CHAR(10), "(",tbl_data_relrt!C8,", ",tbl_data_relrt!D8,")")</f>
        <v>0.94
(0.87, 1.01)</v>
      </c>
      <c r="C10" s="45" t="str">
        <f>CONCATENATE(tbl_data_relrt!E8, CHAR(10), "(",tbl_data_relrt!F8,", ",tbl_data_relrt!G8,")")</f>
        <v>0.93
(0.86, 1.00)</v>
      </c>
      <c r="D10" s="45" t="str">
        <f>CONCATENATE(tbl_data_relrt!H8,CHAR(10),  "(",tbl_data_relrt!I8,", ",tbl_data_relrt!J8,")")</f>
        <v>0.97
(0.90, 1.04)</v>
      </c>
      <c r="E10" s="45" t="str">
        <f>CONCATENATE(tbl_data_relrt!K8, CHAR(10), "(",tbl_data_relrt!L8,", ",tbl_data_relrt!M8,")")</f>
        <v>1.00
(0.93, 1.08)</v>
      </c>
      <c r="F10" s="45" t="str">
        <f>CONCATENATE(tbl_data_relrt!N8, CHAR(10), "(",tbl_data_relrt!O8,", ",tbl_data_relrt!P8,")")</f>
        <v>0.99
(0.92, 1.06)</v>
      </c>
      <c r="G10" s="46" t="str">
        <f>CONCATENATE(tbl_data_relrt!Q8, CHAR(10), "(",tbl_data_relrt!R8,", ",tbl_data_relrt!S8,")")</f>
        <v>1.12
(1.04, 1.21)</v>
      </c>
    </row>
    <row r="11" spans="1:13" x14ac:dyDescent="0.25">
      <c r="A11" s="52" t="s">
        <v>61</v>
      </c>
      <c r="B11" s="52"/>
      <c r="C11" s="52"/>
      <c r="D11" s="52"/>
      <c r="E11" s="52"/>
      <c r="F11" s="52"/>
      <c r="G11" s="52"/>
    </row>
    <row r="17" spans="13:13" x14ac:dyDescent="0.25">
      <c r="M17" s="21"/>
    </row>
  </sheetData>
  <mergeCells count="4">
    <mergeCell ref="B4:G4"/>
    <mergeCell ref="A4:A5"/>
    <mergeCell ref="A1:G1"/>
    <mergeCell ref="A11:G1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tbl_sig_relrt!B6=1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12"/>
  <sheetViews>
    <sheetView workbookViewId="0"/>
  </sheetViews>
  <sheetFormatPr defaultColWidth="9.140625" defaultRowHeight="15" x14ac:dyDescent="0.25"/>
  <cols>
    <col min="1" max="1" width="11.7109375" style="3" bestFit="1" customWidth="1"/>
    <col min="2" max="2" width="9.140625" style="3"/>
    <col min="3" max="3" width="9.140625" style="31"/>
    <col min="4" max="4" width="9.140625" style="3"/>
    <col min="5" max="5" width="9.140625" style="31"/>
    <col min="6" max="6" width="9.140625" style="3"/>
    <col min="7" max="7" width="9.140625" style="31"/>
    <col min="8" max="8" width="9.140625" style="3"/>
    <col min="9" max="9" width="9.140625" style="31"/>
    <col min="10" max="10" width="9.140625" style="3"/>
    <col min="11" max="11" width="9.140625" style="31"/>
    <col min="12" max="12" width="9.140625" style="3"/>
    <col min="13" max="13" width="9.140625" style="31"/>
    <col min="14" max="16384" width="9.140625" style="3"/>
  </cols>
  <sheetData>
    <row r="2" spans="1:13" s="27" customFormat="1" ht="60" x14ac:dyDescent="0.25">
      <c r="B2" s="27" t="s">
        <v>3</v>
      </c>
      <c r="C2" s="28"/>
      <c r="D2" s="27" t="s">
        <v>21</v>
      </c>
      <c r="E2" s="28"/>
      <c r="F2" s="27" t="s">
        <v>2</v>
      </c>
      <c r="G2" s="28"/>
      <c r="H2" s="27" t="s">
        <v>16</v>
      </c>
      <c r="I2" s="28"/>
      <c r="J2" s="27" t="s">
        <v>15</v>
      </c>
      <c r="K2" s="28"/>
      <c r="L2" s="27" t="s">
        <v>1</v>
      </c>
      <c r="M2" s="28"/>
    </row>
    <row r="3" spans="1:13" s="11" customFormat="1" x14ac:dyDescent="0.25">
      <c r="B3" s="11" t="s">
        <v>56</v>
      </c>
      <c r="C3" s="29" t="s">
        <v>57</v>
      </c>
      <c r="D3" s="11" t="s">
        <v>56</v>
      </c>
      <c r="E3" s="29" t="s">
        <v>57</v>
      </c>
      <c r="F3" s="11" t="s">
        <v>56</v>
      </c>
      <c r="G3" s="29" t="s">
        <v>57</v>
      </c>
      <c r="H3" s="11" t="s">
        <v>56</v>
      </c>
      <c r="I3" s="29" t="s">
        <v>57</v>
      </c>
      <c r="J3" s="11" t="s">
        <v>56</v>
      </c>
      <c r="K3" s="29" t="s">
        <v>57</v>
      </c>
      <c r="L3" s="11" t="s">
        <v>56</v>
      </c>
      <c r="M3" s="29" t="s">
        <v>57</v>
      </c>
    </row>
    <row r="4" spans="1:13" x14ac:dyDescent="0.25">
      <c r="A4" s="11">
        <v>2011</v>
      </c>
      <c r="B4" s="30">
        <f>orig_data!C7</f>
        <v>222682.26</v>
      </c>
      <c r="C4" s="31">
        <f>orig_data!E7</f>
        <v>2.2522500000000001</v>
      </c>
      <c r="D4" s="30">
        <f>orig_data!C13</f>
        <v>1098889.3899999999</v>
      </c>
      <c r="E4" s="31">
        <f>orig_data!E13</f>
        <v>2.4131999999999998</v>
      </c>
      <c r="F4" s="30">
        <f>orig_data!C19</f>
        <v>426312.79</v>
      </c>
      <c r="G4" s="31">
        <f>orig_data!E19</f>
        <v>4.4634799999999997</v>
      </c>
      <c r="H4" s="30">
        <f>orig_data!C25</f>
        <v>226407.39</v>
      </c>
      <c r="I4" s="31">
        <f>orig_data!E25</f>
        <v>2.8801600000000001</v>
      </c>
      <c r="J4" s="30">
        <f>orig_data!C31</f>
        <v>98013.32</v>
      </c>
      <c r="K4" s="31">
        <f>orig_data!E31</f>
        <v>2.4964400000000002</v>
      </c>
      <c r="L4" s="30">
        <f>orig_data!C37</f>
        <v>2072305.15</v>
      </c>
      <c r="M4" s="31">
        <f>orig_data!E37</f>
        <v>2.6583899999999998</v>
      </c>
    </row>
    <row r="5" spans="1:13" x14ac:dyDescent="0.25">
      <c r="A5" s="11">
        <v>2012</v>
      </c>
      <c r="B5" s="30">
        <f>orig_data!C8</f>
        <v>227729.82</v>
      </c>
      <c r="C5" s="31">
        <f>orig_data!E8</f>
        <v>2.3593199999999999</v>
      </c>
      <c r="D5" s="30">
        <f>orig_data!C14</f>
        <v>1134270.06</v>
      </c>
      <c r="E5" s="31">
        <f>orig_data!E14</f>
        <v>2.4522699999999999</v>
      </c>
      <c r="F5" s="30">
        <f>orig_data!C20</f>
        <v>449761.08</v>
      </c>
      <c r="G5" s="31">
        <f>orig_data!E20</f>
        <v>4.6677200000000001</v>
      </c>
      <c r="H5" s="30">
        <f>orig_data!C26</f>
        <v>239602.98</v>
      </c>
      <c r="I5" s="31">
        <f>orig_data!E26</f>
        <v>2.8793299999999999</v>
      </c>
      <c r="J5" s="30">
        <f>orig_data!C32</f>
        <v>99096.8</v>
      </c>
      <c r="K5" s="31">
        <f>orig_data!E32</f>
        <v>2.51695</v>
      </c>
      <c r="L5" s="30">
        <f>orig_data!C38</f>
        <v>2150460.7400000002</v>
      </c>
      <c r="M5" s="31">
        <f>orig_data!E38</f>
        <v>2.71753</v>
      </c>
    </row>
    <row r="6" spans="1:13" x14ac:dyDescent="0.25">
      <c r="A6" s="11">
        <v>2013</v>
      </c>
      <c r="B6" s="30">
        <f>orig_data!C9</f>
        <v>227529.15</v>
      </c>
      <c r="C6" s="31">
        <f>orig_data!E9</f>
        <v>2.3610199999999999</v>
      </c>
      <c r="D6" s="30">
        <f>orig_data!C15</f>
        <v>1090033.1599999999</v>
      </c>
      <c r="E6" s="31">
        <f>orig_data!E15</f>
        <v>2.3446600000000002</v>
      </c>
      <c r="F6" s="30">
        <f>orig_data!C21</f>
        <v>435986.7</v>
      </c>
      <c r="G6" s="31">
        <f>orig_data!E21</f>
        <v>4.6380499999999998</v>
      </c>
      <c r="H6" s="30">
        <f>orig_data!C27</f>
        <v>235590.37</v>
      </c>
      <c r="I6" s="31">
        <f>orig_data!E27</f>
        <v>2.9008400000000001</v>
      </c>
      <c r="J6" s="30">
        <f>orig_data!C33</f>
        <v>97518.39</v>
      </c>
      <c r="K6" s="31">
        <f>orig_data!E33</f>
        <v>2.5556199999999998</v>
      </c>
      <c r="L6" s="30">
        <f>orig_data!C39</f>
        <v>2086657.77</v>
      </c>
      <c r="M6" s="31">
        <f>orig_data!E39</f>
        <v>2.6438700000000002</v>
      </c>
    </row>
    <row r="7" spans="1:13" x14ac:dyDescent="0.25">
      <c r="A7" s="11">
        <v>2014</v>
      </c>
      <c r="B7" s="30">
        <f>orig_data!C10</f>
        <v>229954.19</v>
      </c>
      <c r="C7" s="31">
        <f>orig_data!E10</f>
        <v>2.2977500000000002</v>
      </c>
      <c r="D7" s="30">
        <f>orig_data!C16</f>
        <v>1112652.4099999999</v>
      </c>
      <c r="E7" s="31">
        <f>orig_data!E16</f>
        <v>2.3783400000000001</v>
      </c>
      <c r="F7" s="30">
        <f>orig_data!C22</f>
        <v>430602.09</v>
      </c>
      <c r="G7" s="31">
        <f>orig_data!E22</f>
        <v>4.5842000000000001</v>
      </c>
      <c r="H7" s="30">
        <f>orig_data!C28</f>
        <v>230010.7</v>
      </c>
      <c r="I7" s="31">
        <f>orig_data!E28</f>
        <v>2.7441399999999998</v>
      </c>
      <c r="J7" s="30">
        <f>orig_data!C34</f>
        <v>94465.59</v>
      </c>
      <c r="K7" s="31">
        <f>orig_data!E34</f>
        <v>2.6480899999999998</v>
      </c>
      <c r="L7" s="30">
        <f>orig_data!C40</f>
        <v>2097684.98</v>
      </c>
      <c r="M7" s="31">
        <f>orig_data!E40</f>
        <v>2.6453199999999999</v>
      </c>
    </row>
    <row r="8" spans="1:13" x14ac:dyDescent="0.25">
      <c r="A8" s="11">
        <v>2015</v>
      </c>
      <c r="B8" s="30">
        <f>orig_data!C11</f>
        <v>237193.75</v>
      </c>
      <c r="C8" s="31">
        <f>orig_data!E11</f>
        <v>2.3880599999999998</v>
      </c>
      <c r="D8" s="30">
        <f>orig_data!C17</f>
        <v>1109717.0900000001</v>
      </c>
      <c r="E8" s="31">
        <f>orig_data!E17</f>
        <v>2.35554</v>
      </c>
      <c r="F8" s="30">
        <f>orig_data!C23</f>
        <v>428791.82</v>
      </c>
      <c r="G8" s="31">
        <f>orig_data!E23</f>
        <v>4.6197699999999999</v>
      </c>
      <c r="H8" s="30">
        <f>orig_data!C29</f>
        <v>225631.68</v>
      </c>
      <c r="I8" s="31">
        <f>orig_data!E29</f>
        <v>2.5501999999999998</v>
      </c>
      <c r="J8" s="30">
        <f>orig_data!C35</f>
        <v>107648.26</v>
      </c>
      <c r="K8" s="31">
        <f>orig_data!E35</f>
        <v>2.59239</v>
      </c>
      <c r="L8" s="30">
        <f>orig_data!C41</f>
        <v>2108982.6</v>
      </c>
      <c r="M8" s="31">
        <f>orig_data!E41</f>
        <v>2.6256900000000001</v>
      </c>
    </row>
    <row r="9" spans="1:13" x14ac:dyDescent="0.25">
      <c r="A9" s="11">
        <v>2016</v>
      </c>
      <c r="B9" s="30">
        <f>orig_data!C12</f>
        <v>227872.14</v>
      </c>
      <c r="C9" s="31">
        <f>orig_data!E12</f>
        <v>2.2511100000000002</v>
      </c>
      <c r="D9" s="30">
        <f>orig_data!C18</f>
        <v>1143348.17</v>
      </c>
      <c r="E9" s="31">
        <f>orig_data!E18</f>
        <v>2.4263599999999999</v>
      </c>
      <c r="F9" s="30">
        <f>orig_data!C24</f>
        <v>427855.82</v>
      </c>
      <c r="G9" s="31">
        <f>orig_data!E24</f>
        <v>4.4373199999999997</v>
      </c>
      <c r="H9" s="30">
        <f>orig_data!C30</f>
        <v>217236.58</v>
      </c>
      <c r="I9" s="31">
        <f>orig_data!E30</f>
        <v>2.4902700000000002</v>
      </c>
      <c r="J9" s="30">
        <f>orig_data!C36</f>
        <v>115094.96</v>
      </c>
      <c r="K9" s="31">
        <f>orig_data!E36</f>
        <v>2.9627500000000002</v>
      </c>
      <c r="L9" s="30">
        <f>orig_data!C42</f>
        <v>2131407.67</v>
      </c>
      <c r="M9" s="31">
        <f>orig_data!E42</f>
        <v>2.6430699999999998</v>
      </c>
    </row>
    <row r="10" spans="1:13" x14ac:dyDescent="0.25">
      <c r="A10" s="11" t="s">
        <v>58</v>
      </c>
      <c r="B10" s="3">
        <f>orig_data!$H$68</f>
        <v>0.98909999999999998</v>
      </c>
      <c r="D10" s="3">
        <f>orig_data!$H$69</f>
        <v>0.8831</v>
      </c>
      <c r="F10" s="3">
        <f>orig_data!$H$70</f>
        <v>0.874</v>
      </c>
      <c r="H10" s="3" t="str">
        <f>orig_data!$H$71</f>
        <v>&lt;.0001</v>
      </c>
      <c r="J10" s="3" t="str">
        <f>orig_data!$H$72</f>
        <v>&lt;.0001</v>
      </c>
      <c r="L10" s="3">
        <f>orig_data!$H$73</f>
        <v>0.87580000000000002</v>
      </c>
    </row>
    <row r="11" spans="1:13" x14ac:dyDescent="0.25">
      <c r="A11" s="11" t="s">
        <v>59</v>
      </c>
      <c r="B11" s="3" t="str">
        <f>IF(OR(B10="&lt;.0001",B10&lt;0.05),"*","")</f>
        <v/>
      </c>
      <c r="D11" s="3" t="str">
        <f>IF(OR(D10="&lt;.0001",D10&lt;0.05),"*","")</f>
        <v/>
      </c>
      <c r="F11" s="3" t="str">
        <f>IF(OR(F10="&lt;.0001",F10&lt;0.05),"*","")</f>
        <v/>
      </c>
      <c r="H11" s="3" t="str">
        <f>IF(OR(H10="&lt;.0001",H10&lt;0.05),"*","")</f>
        <v>*</v>
      </c>
      <c r="J11" s="3" t="str">
        <f>IF(OR(J10="&lt;.0001",J10&lt;0.05),"*","")</f>
        <v>*</v>
      </c>
      <c r="L11" s="3" t="str">
        <f>IF(OR(L10="&lt;.0001",L10&lt;0.05),"*","")</f>
        <v/>
      </c>
    </row>
    <row r="12" spans="1:13" s="20" customFormat="1" ht="60" x14ac:dyDescent="0.25">
      <c r="A12" s="27" t="s">
        <v>60</v>
      </c>
      <c r="B12" s="20" t="str">
        <f>IF(B11="*",CONCATENATE(B2,B11),B2)</f>
        <v>Southern Health-Santé Sud</v>
      </c>
      <c r="C12" s="32"/>
      <c r="D12" s="20" t="str">
        <f>IF(D11="*",CONCATENATE(D2,D11),D2)</f>
        <v>Winnipeg RHA</v>
      </c>
      <c r="E12" s="32"/>
      <c r="F12" s="20" t="str">
        <f>IF(F11="*",CONCATENATE(F2,F11),F2)</f>
        <v>Prairie Mountain Health</v>
      </c>
      <c r="G12" s="32"/>
      <c r="H12" s="20" t="str">
        <f>IF(H11="*",CONCATENATE(H2,H11),H2)</f>
        <v>Interlake-Eastern RHA*</v>
      </c>
      <c r="I12" s="32"/>
      <c r="J12" s="20" t="str">
        <f>IF(J11="*",CONCATENATE(J2,J11),J2)</f>
        <v>Northern Health Region*</v>
      </c>
      <c r="K12" s="32"/>
      <c r="L12" s="20" t="str">
        <f>IF(L11="*",CONCATENATE(L2,L11),L2)</f>
        <v>Manitoba</v>
      </c>
      <c r="M12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8"/>
  <sheetViews>
    <sheetView workbookViewId="0"/>
  </sheetViews>
  <sheetFormatPr defaultColWidth="9.140625" defaultRowHeight="15" x14ac:dyDescent="0.25"/>
  <cols>
    <col min="1" max="16384" width="9.140625" style="3"/>
  </cols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 s="3">
        <v>2011</v>
      </c>
      <c r="B3" s="33">
        <f>orig_data!L7</f>
        <v>1</v>
      </c>
      <c r="C3" s="33">
        <f>orig_data!L13</f>
        <v>1</v>
      </c>
      <c r="D3" s="33">
        <f>orig_data!L19</f>
        <v>1</v>
      </c>
      <c r="E3" s="33">
        <f>orig_data!L25</f>
        <v>0</v>
      </c>
      <c r="F3" s="33">
        <f>orig_data!L31</f>
        <v>0</v>
      </c>
      <c r="G3" s="33">
        <f>orig_data!L37</f>
        <v>0</v>
      </c>
    </row>
    <row r="4" spans="1:7" x14ac:dyDescent="0.25">
      <c r="A4" s="3">
        <v>2012</v>
      </c>
      <c r="B4" s="33">
        <f>orig_data!L8</f>
        <v>1</v>
      </c>
      <c r="C4" s="33">
        <f>orig_data!L14</f>
        <v>1</v>
      </c>
      <c r="D4" s="33">
        <f>orig_data!L20</f>
        <v>1</v>
      </c>
      <c r="E4" s="33">
        <f>orig_data!L26</f>
        <v>0</v>
      </c>
      <c r="F4" s="33">
        <f>orig_data!L32</f>
        <v>0</v>
      </c>
      <c r="G4" s="33">
        <f>orig_data!L38</f>
        <v>0</v>
      </c>
    </row>
    <row r="5" spans="1:7" x14ac:dyDescent="0.25">
      <c r="A5" s="3">
        <v>2013</v>
      </c>
      <c r="B5" s="33">
        <f>orig_data!L9</f>
        <v>1</v>
      </c>
      <c r="C5" s="33">
        <f>orig_data!L15</f>
        <v>1</v>
      </c>
      <c r="D5" s="33">
        <f>orig_data!L21</f>
        <v>1</v>
      </c>
      <c r="E5" s="33">
        <f>orig_data!L27</f>
        <v>0</v>
      </c>
      <c r="F5" s="33">
        <f>orig_data!L33</f>
        <v>0</v>
      </c>
      <c r="G5" s="33">
        <f>orig_data!L39</f>
        <v>0</v>
      </c>
    </row>
    <row r="6" spans="1:7" x14ac:dyDescent="0.25">
      <c r="A6" s="3">
        <v>2014</v>
      </c>
      <c r="B6" s="33">
        <f>orig_data!L10</f>
        <v>1</v>
      </c>
      <c r="C6" s="33">
        <f>orig_data!L16</f>
        <v>1</v>
      </c>
      <c r="D6" s="33">
        <f>orig_data!L22</f>
        <v>1</v>
      </c>
      <c r="E6" s="33">
        <f>orig_data!L28</f>
        <v>0</v>
      </c>
      <c r="F6" s="33">
        <f>orig_data!L34</f>
        <v>0</v>
      </c>
      <c r="G6" s="33">
        <f>orig_data!L40</f>
        <v>0</v>
      </c>
    </row>
    <row r="7" spans="1:7" x14ac:dyDescent="0.25">
      <c r="A7" s="3">
        <v>2015</v>
      </c>
      <c r="B7" s="33">
        <f>orig_data!L11</f>
        <v>0</v>
      </c>
      <c r="C7" s="33">
        <f>orig_data!L17</f>
        <v>1</v>
      </c>
      <c r="D7" s="33">
        <f>orig_data!L23</f>
        <v>1</v>
      </c>
      <c r="E7" s="33">
        <f>orig_data!L29</f>
        <v>0</v>
      </c>
      <c r="F7" s="33">
        <f>orig_data!L35</f>
        <v>0</v>
      </c>
      <c r="G7" s="33">
        <f>orig_data!L41</f>
        <v>0</v>
      </c>
    </row>
    <row r="8" spans="1:7" x14ac:dyDescent="0.25">
      <c r="A8" s="3">
        <v>2016</v>
      </c>
      <c r="B8" s="33">
        <f>orig_data!L12</f>
        <v>1</v>
      </c>
      <c r="C8" s="33">
        <f>orig_data!L18</f>
        <v>0</v>
      </c>
      <c r="D8" s="33">
        <f>orig_data!L24</f>
        <v>1</v>
      </c>
      <c r="E8" s="33">
        <f>orig_data!L30</f>
        <v>0</v>
      </c>
      <c r="F8" s="33">
        <f>orig_data!L36</f>
        <v>1</v>
      </c>
      <c r="G8" s="33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81"/>
  <sheetViews>
    <sheetView topLeftCell="A52" workbookViewId="0">
      <selection activeCell="L66" sqref="L66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52</v>
      </c>
    </row>
    <row r="2" spans="1:16" s="3" customFormat="1" x14ac:dyDescent="0.25">
      <c r="A2" s="3" t="s">
        <v>18</v>
      </c>
      <c r="B2" s="13">
        <v>43609</v>
      </c>
    </row>
    <row r="3" spans="1:16" s="3" customFormat="1" x14ac:dyDescent="0.25"/>
    <row r="4" spans="1:16" x14ac:dyDescent="0.25">
      <c r="A4" s="11" t="s">
        <v>53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222682.26</v>
      </c>
      <c r="D7" s="3">
        <v>104865.85</v>
      </c>
      <c r="E7" s="15">
        <v>2.2522500000000001</v>
      </c>
      <c r="F7" s="3">
        <v>2.0944400000000001</v>
      </c>
      <c r="G7" s="3">
        <v>2.4219499999999998</v>
      </c>
      <c r="H7" s="3">
        <v>0.84719999999999995</v>
      </c>
      <c r="I7" s="3">
        <v>0.78790000000000004</v>
      </c>
      <c r="J7" s="3">
        <v>0.91110000000000002</v>
      </c>
      <c r="K7" s="3" t="s">
        <v>27</v>
      </c>
      <c r="L7" s="15">
        <v>1</v>
      </c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227729.82</v>
      </c>
      <c r="D8" s="3">
        <v>105549.24</v>
      </c>
      <c r="E8" s="15">
        <v>2.3593199999999999</v>
      </c>
      <c r="F8" s="3">
        <v>2.1939700000000002</v>
      </c>
      <c r="G8" s="3">
        <v>2.5371299999999999</v>
      </c>
      <c r="H8" s="3">
        <v>0.86819999999999997</v>
      </c>
      <c r="I8" s="3">
        <v>0.80730000000000002</v>
      </c>
      <c r="J8" s="3">
        <v>0.93359999999999999</v>
      </c>
      <c r="K8" s="3">
        <v>1E-4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227529.15</v>
      </c>
      <c r="D9" s="3">
        <v>102967.23</v>
      </c>
      <c r="E9" s="15">
        <v>2.3610199999999999</v>
      </c>
      <c r="F9" s="3">
        <v>2.1955900000000002</v>
      </c>
      <c r="G9" s="3">
        <v>2.53891</v>
      </c>
      <c r="H9" s="3">
        <v>0.89300000000000002</v>
      </c>
      <c r="I9" s="3">
        <v>0.83040000000000003</v>
      </c>
      <c r="J9" s="3">
        <v>0.96030000000000004</v>
      </c>
      <c r="K9" s="3">
        <v>2.3E-3</v>
      </c>
      <c r="L9" s="15">
        <v>1</v>
      </c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229954.19</v>
      </c>
      <c r="D10" s="3">
        <v>104227.45</v>
      </c>
      <c r="E10" s="15">
        <v>2.2977500000000002</v>
      </c>
      <c r="F10" s="3">
        <v>2.1367799999999999</v>
      </c>
      <c r="G10" s="3">
        <v>2.47085</v>
      </c>
      <c r="H10" s="3">
        <v>0.86860000000000004</v>
      </c>
      <c r="I10" s="3">
        <v>0.80779999999999996</v>
      </c>
      <c r="J10" s="3">
        <v>0.93400000000000005</v>
      </c>
      <c r="K10" s="3">
        <v>1E-4</v>
      </c>
      <c r="L10" s="15">
        <v>1</v>
      </c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237193.75</v>
      </c>
      <c r="D11" s="3">
        <v>105244.78</v>
      </c>
      <c r="E11" s="15">
        <v>2.3880599999999998</v>
      </c>
      <c r="F11" s="3">
        <v>2.2207499999999998</v>
      </c>
      <c r="G11" s="3">
        <v>2.5679699999999999</v>
      </c>
      <c r="H11" s="3">
        <v>0.90949999999999998</v>
      </c>
      <c r="I11" s="3">
        <v>0.8458</v>
      </c>
      <c r="J11" s="3">
        <v>0.97799999999999998</v>
      </c>
      <c r="K11" s="3">
        <v>1.0500000000000001E-2</v>
      </c>
      <c r="L11" s="15"/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227872.14</v>
      </c>
      <c r="D12" s="3">
        <v>104518.78</v>
      </c>
      <c r="E12" s="15">
        <v>2.2511100000000002</v>
      </c>
      <c r="F12" s="3">
        <v>2.09341</v>
      </c>
      <c r="G12" s="3">
        <v>2.42069</v>
      </c>
      <c r="H12" s="3">
        <v>0.85170000000000001</v>
      </c>
      <c r="I12" s="3">
        <v>0.79200000000000004</v>
      </c>
      <c r="J12" s="3">
        <v>0.91590000000000005</v>
      </c>
      <c r="K12" s="3" t="s">
        <v>27</v>
      </c>
      <c r="L12" s="15">
        <v>1</v>
      </c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1098889.3899999999</v>
      </c>
      <c r="D13" s="3">
        <v>446736.73</v>
      </c>
      <c r="E13" s="15">
        <v>2.4131999999999998</v>
      </c>
      <c r="F13" s="3">
        <v>2.2444000000000002</v>
      </c>
      <c r="G13" s="3">
        <v>2.5946899999999999</v>
      </c>
      <c r="H13" s="3">
        <v>0.90780000000000005</v>
      </c>
      <c r="I13" s="3">
        <v>0.84430000000000005</v>
      </c>
      <c r="J13" s="3">
        <v>0.97599999999999998</v>
      </c>
      <c r="K13" s="3">
        <v>8.8999999999999999E-3</v>
      </c>
      <c r="L13" s="15">
        <v>1</v>
      </c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1134270.06</v>
      </c>
      <c r="D14" s="3">
        <v>461803.74</v>
      </c>
      <c r="E14" s="15">
        <v>2.4522699999999999</v>
      </c>
      <c r="F14" s="3">
        <v>2.2807300000000001</v>
      </c>
      <c r="G14" s="3">
        <v>2.6366999999999998</v>
      </c>
      <c r="H14" s="3">
        <v>0.90239999999999998</v>
      </c>
      <c r="I14" s="3">
        <v>0.83930000000000005</v>
      </c>
      <c r="J14" s="3">
        <v>0.97030000000000005</v>
      </c>
      <c r="K14" s="3">
        <v>5.4999999999999997E-3</v>
      </c>
      <c r="L14" s="15">
        <v>1</v>
      </c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1090033.1599999999</v>
      </c>
      <c r="D15" s="3">
        <v>454259.8</v>
      </c>
      <c r="E15" s="15">
        <v>2.3446600000000002</v>
      </c>
      <c r="F15" s="3">
        <v>2.18065</v>
      </c>
      <c r="G15" s="3">
        <v>2.52101</v>
      </c>
      <c r="H15" s="3">
        <v>0.88680000000000003</v>
      </c>
      <c r="I15" s="3">
        <v>0.82479999999999998</v>
      </c>
      <c r="J15" s="3">
        <v>0.95350000000000001</v>
      </c>
      <c r="K15" s="3">
        <v>1.1999999999999999E-3</v>
      </c>
      <c r="L15" s="15">
        <v>1</v>
      </c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1112652.4099999999</v>
      </c>
      <c r="D16" s="3">
        <v>455804.6</v>
      </c>
      <c r="E16" s="15">
        <v>2.3783400000000001</v>
      </c>
      <c r="F16" s="3">
        <v>2.2119800000000001</v>
      </c>
      <c r="G16" s="3">
        <v>2.55722</v>
      </c>
      <c r="H16" s="3">
        <v>0.89910000000000001</v>
      </c>
      <c r="I16" s="3">
        <v>0.83620000000000005</v>
      </c>
      <c r="J16" s="3">
        <v>0.9667</v>
      </c>
      <c r="K16" s="3">
        <v>4.0000000000000001E-3</v>
      </c>
      <c r="L16" s="15">
        <v>1</v>
      </c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1109717.0900000001</v>
      </c>
      <c r="D17" s="3">
        <v>463507.62</v>
      </c>
      <c r="E17" s="15">
        <v>2.35554</v>
      </c>
      <c r="F17" s="3">
        <v>2.1907700000000001</v>
      </c>
      <c r="G17" s="3">
        <v>2.5327099999999998</v>
      </c>
      <c r="H17" s="3">
        <v>0.89710000000000001</v>
      </c>
      <c r="I17" s="3">
        <v>0.83440000000000003</v>
      </c>
      <c r="J17" s="3">
        <v>0.96460000000000001</v>
      </c>
      <c r="K17" s="3">
        <v>3.3E-3</v>
      </c>
      <c r="L17" s="15">
        <v>1</v>
      </c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1143348.17</v>
      </c>
      <c r="D18" s="3">
        <v>455203.47</v>
      </c>
      <c r="E18" s="15">
        <v>2.4263599999999999</v>
      </c>
      <c r="F18" s="3">
        <v>2.25665</v>
      </c>
      <c r="G18" s="3">
        <v>2.6088399999999998</v>
      </c>
      <c r="H18" s="3">
        <v>0.91800000000000004</v>
      </c>
      <c r="I18" s="3">
        <v>0.8538</v>
      </c>
      <c r="J18" s="3">
        <v>0.98699999999999999</v>
      </c>
      <c r="K18" s="3">
        <v>2.0799999999999999E-2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426312.79</v>
      </c>
      <c r="D19" s="3">
        <v>104003.41</v>
      </c>
      <c r="E19" s="15">
        <v>4.4634799999999997</v>
      </c>
      <c r="F19" s="3">
        <v>4.1509799999999997</v>
      </c>
      <c r="G19" s="3">
        <v>4.7995099999999997</v>
      </c>
      <c r="H19" s="3">
        <v>1.679</v>
      </c>
      <c r="I19" s="3">
        <v>1.5615000000000001</v>
      </c>
      <c r="J19" s="3">
        <v>1.8053999999999999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449761.08</v>
      </c>
      <c r="D20" s="3">
        <v>106912.35</v>
      </c>
      <c r="E20" s="15">
        <v>4.6677200000000001</v>
      </c>
      <c r="F20" s="3">
        <v>4.3409300000000002</v>
      </c>
      <c r="G20" s="3">
        <v>5.0190999999999999</v>
      </c>
      <c r="H20" s="3">
        <v>1.7176</v>
      </c>
      <c r="I20" s="3">
        <v>1.5973999999999999</v>
      </c>
      <c r="J20" s="3">
        <v>1.8469</v>
      </c>
      <c r="K20" s="3" t="s">
        <v>27</v>
      </c>
      <c r="L20" s="15">
        <v>1</v>
      </c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435986.7</v>
      </c>
      <c r="D21" s="3">
        <v>101390.25</v>
      </c>
      <c r="E21" s="15">
        <v>4.6380499999999998</v>
      </c>
      <c r="F21" s="3">
        <v>4.3133400000000002</v>
      </c>
      <c r="G21" s="3">
        <v>4.9871999999999996</v>
      </c>
      <c r="H21" s="3">
        <v>1.7543</v>
      </c>
      <c r="I21" s="3">
        <v>1.6315</v>
      </c>
      <c r="J21" s="3">
        <v>1.8863000000000001</v>
      </c>
      <c r="K21" s="3" t="s">
        <v>27</v>
      </c>
      <c r="L21" s="15">
        <v>1</v>
      </c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430602.09</v>
      </c>
      <c r="D22" s="3">
        <v>99425.22</v>
      </c>
      <c r="E22" s="15">
        <v>4.5842000000000001</v>
      </c>
      <c r="F22" s="3">
        <v>4.2633000000000001</v>
      </c>
      <c r="G22" s="3">
        <v>4.9292600000000002</v>
      </c>
      <c r="H22" s="3">
        <v>1.7329000000000001</v>
      </c>
      <c r="I22" s="3">
        <v>1.6115999999999999</v>
      </c>
      <c r="J22" s="3">
        <v>1.8633999999999999</v>
      </c>
      <c r="K22" s="3" t="s">
        <v>27</v>
      </c>
      <c r="L22" s="15">
        <v>1</v>
      </c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428791.82</v>
      </c>
      <c r="D23" s="3">
        <v>95777.88</v>
      </c>
      <c r="E23" s="15">
        <v>4.6197699999999999</v>
      </c>
      <c r="F23" s="3">
        <v>4.2964000000000002</v>
      </c>
      <c r="G23" s="3">
        <v>4.9674800000000001</v>
      </c>
      <c r="H23" s="3">
        <v>1.7595000000000001</v>
      </c>
      <c r="I23" s="3">
        <v>1.6363000000000001</v>
      </c>
      <c r="J23" s="3">
        <v>1.8918999999999999</v>
      </c>
      <c r="K23" s="3" t="s">
        <v>27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427855.82</v>
      </c>
      <c r="D24" s="3">
        <v>98195.25</v>
      </c>
      <c r="E24" s="15">
        <v>4.4373199999999997</v>
      </c>
      <c r="F24" s="3">
        <v>4.1267399999999999</v>
      </c>
      <c r="G24" s="3">
        <v>4.7712700000000003</v>
      </c>
      <c r="H24" s="3">
        <v>1.6788000000000001</v>
      </c>
      <c r="I24" s="3">
        <v>1.5612999999999999</v>
      </c>
      <c r="J24" s="3">
        <v>1.8051999999999999</v>
      </c>
      <c r="K24" s="3" t="s">
        <v>27</v>
      </c>
      <c r="L24" s="15">
        <v>1</v>
      </c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226407.39</v>
      </c>
      <c r="D25" s="3">
        <v>78399.759999999995</v>
      </c>
      <c r="E25" s="15">
        <v>2.8801600000000001</v>
      </c>
      <c r="F25" s="3">
        <v>2.6783700000000001</v>
      </c>
      <c r="G25" s="3">
        <v>3.0971600000000001</v>
      </c>
      <c r="H25" s="3">
        <v>1.0833999999999999</v>
      </c>
      <c r="I25" s="3">
        <v>1.0075000000000001</v>
      </c>
      <c r="J25" s="3">
        <v>1.165</v>
      </c>
      <c r="K25" s="3">
        <v>3.0599999999999999E-2</v>
      </c>
      <c r="L25" s="15"/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239602.98</v>
      </c>
      <c r="D26" s="3">
        <v>83032.95</v>
      </c>
      <c r="E26" s="15">
        <v>2.8793299999999999</v>
      </c>
      <c r="F26" s="3">
        <v>2.67761</v>
      </c>
      <c r="G26" s="3">
        <v>3.0962399999999999</v>
      </c>
      <c r="H26" s="3">
        <v>1.0595000000000001</v>
      </c>
      <c r="I26" s="3">
        <v>0.98529999999999995</v>
      </c>
      <c r="J26" s="3">
        <v>1.1394</v>
      </c>
      <c r="K26" s="3">
        <v>0.1186</v>
      </c>
      <c r="L26" s="15"/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235590.37</v>
      </c>
      <c r="D27" s="3">
        <v>81526.899999999994</v>
      </c>
      <c r="E27" s="15">
        <v>2.9008400000000001</v>
      </c>
      <c r="F27" s="3">
        <v>2.6976100000000001</v>
      </c>
      <c r="G27" s="3">
        <v>3.11938</v>
      </c>
      <c r="H27" s="3">
        <v>1.0972</v>
      </c>
      <c r="I27" s="3">
        <v>1.0203</v>
      </c>
      <c r="J27" s="3">
        <v>1.1798999999999999</v>
      </c>
      <c r="K27" s="3">
        <v>1.23E-2</v>
      </c>
      <c r="L27" s="15"/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230010.7</v>
      </c>
      <c r="D28" s="3">
        <v>84071.32</v>
      </c>
      <c r="E28" s="15">
        <v>2.7441399999999998</v>
      </c>
      <c r="F28" s="3">
        <v>2.5518700000000001</v>
      </c>
      <c r="G28" s="3">
        <v>2.9508899999999998</v>
      </c>
      <c r="H28" s="3">
        <v>1.0374000000000001</v>
      </c>
      <c r="I28" s="3">
        <v>0.9647</v>
      </c>
      <c r="J28" s="3">
        <v>1.1154999999999999</v>
      </c>
      <c r="K28" s="3">
        <v>0.32240000000000002</v>
      </c>
      <c r="L28" s="15"/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225631.68</v>
      </c>
      <c r="D29" s="3">
        <v>87481.44</v>
      </c>
      <c r="E29" s="15">
        <v>2.5501999999999998</v>
      </c>
      <c r="F29" s="3">
        <v>2.3715099999999998</v>
      </c>
      <c r="G29" s="3">
        <v>2.7423600000000001</v>
      </c>
      <c r="H29" s="3">
        <v>0.97130000000000005</v>
      </c>
      <c r="I29" s="3">
        <v>0.9032</v>
      </c>
      <c r="J29" s="3">
        <v>1.0444</v>
      </c>
      <c r="K29" s="3">
        <v>0.43130000000000002</v>
      </c>
      <c r="L29" s="15"/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217236.58</v>
      </c>
      <c r="D30" s="3">
        <v>86609.03</v>
      </c>
      <c r="E30" s="15">
        <v>2.4902700000000002</v>
      </c>
      <c r="F30" s="3">
        <v>2.3157700000000001</v>
      </c>
      <c r="G30" s="3">
        <v>2.6779199999999999</v>
      </c>
      <c r="H30" s="3">
        <v>0.94220000000000004</v>
      </c>
      <c r="I30" s="3">
        <v>0.87619999999999998</v>
      </c>
      <c r="J30" s="3">
        <v>1.0132000000000001</v>
      </c>
      <c r="K30" s="3">
        <v>0.1081</v>
      </c>
      <c r="L30" s="15"/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98013.32</v>
      </c>
      <c r="D31" s="3">
        <v>45527.67</v>
      </c>
      <c r="E31" s="15">
        <v>2.4964400000000002</v>
      </c>
      <c r="F31" s="3">
        <v>2.3203100000000001</v>
      </c>
      <c r="G31" s="3">
        <v>2.6859500000000001</v>
      </c>
      <c r="H31" s="3">
        <v>0.93910000000000005</v>
      </c>
      <c r="I31" s="3">
        <v>0.87280000000000002</v>
      </c>
      <c r="J31" s="3">
        <v>1.0104</v>
      </c>
      <c r="K31" s="3">
        <v>9.2200000000000004E-2</v>
      </c>
      <c r="L31" s="15"/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99096.8</v>
      </c>
      <c r="D32" s="3">
        <v>45000.52</v>
      </c>
      <c r="E32" s="15">
        <v>2.51695</v>
      </c>
      <c r="F32" s="3">
        <v>2.3397999999999999</v>
      </c>
      <c r="G32" s="3">
        <v>2.7075100000000001</v>
      </c>
      <c r="H32" s="3">
        <v>0.92620000000000002</v>
      </c>
      <c r="I32" s="3">
        <v>0.86099999999999999</v>
      </c>
      <c r="J32" s="3">
        <v>0.99629999999999996</v>
      </c>
      <c r="K32" s="3">
        <v>3.95E-2</v>
      </c>
      <c r="L32" s="15"/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97518.39</v>
      </c>
      <c r="D33" s="3">
        <v>44198.82</v>
      </c>
      <c r="E33" s="15">
        <v>2.5556199999999998</v>
      </c>
      <c r="F33" s="3">
        <v>2.3752399999999998</v>
      </c>
      <c r="G33" s="3">
        <v>2.7496900000000002</v>
      </c>
      <c r="H33" s="3">
        <v>0.96660000000000001</v>
      </c>
      <c r="I33" s="3">
        <v>0.89839999999999998</v>
      </c>
      <c r="J33" s="3">
        <v>1.04</v>
      </c>
      <c r="K33" s="3">
        <v>0.36330000000000001</v>
      </c>
      <c r="L33" s="15"/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94465.59</v>
      </c>
      <c r="D34" s="3">
        <v>41471.82</v>
      </c>
      <c r="E34" s="15">
        <v>2.6480899999999998</v>
      </c>
      <c r="F34" s="3">
        <v>2.46062</v>
      </c>
      <c r="G34" s="3">
        <v>2.8498399999999999</v>
      </c>
      <c r="H34" s="3">
        <v>1.0009999999999999</v>
      </c>
      <c r="I34" s="3">
        <v>0.93020000000000003</v>
      </c>
      <c r="J34" s="3">
        <v>1.0772999999999999</v>
      </c>
      <c r="K34" s="3">
        <v>0.97770000000000001</v>
      </c>
      <c r="L34" s="15"/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107648.26</v>
      </c>
      <c r="D35" s="3">
        <v>46634.18</v>
      </c>
      <c r="E35" s="15">
        <v>2.59239</v>
      </c>
      <c r="F35" s="3">
        <v>2.4101300000000001</v>
      </c>
      <c r="G35" s="3">
        <v>2.78844</v>
      </c>
      <c r="H35" s="3">
        <v>0.98729999999999996</v>
      </c>
      <c r="I35" s="3">
        <v>0.91790000000000005</v>
      </c>
      <c r="J35" s="3">
        <v>1.0620000000000001</v>
      </c>
      <c r="K35" s="3">
        <v>0.73150000000000004</v>
      </c>
      <c r="L35" s="15"/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115094.96</v>
      </c>
      <c r="D36" s="3">
        <v>43017.56</v>
      </c>
      <c r="E36" s="15">
        <v>2.9627500000000002</v>
      </c>
      <c r="F36" s="3">
        <v>2.7545799999999998</v>
      </c>
      <c r="G36" s="3">
        <v>3.1866599999999998</v>
      </c>
      <c r="H36" s="3">
        <v>1.1209</v>
      </c>
      <c r="I36" s="3">
        <v>1.0422</v>
      </c>
      <c r="J36" s="3">
        <v>1.2057</v>
      </c>
      <c r="K36" s="3">
        <v>2.0999999999999999E-3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2072305.15</v>
      </c>
      <c r="D37" s="3">
        <v>779533.43</v>
      </c>
      <c r="E37" s="15">
        <v>2.6583899999999998</v>
      </c>
      <c r="F37" s="3">
        <v>2.6547700000000001</v>
      </c>
      <c r="G37" s="3">
        <v>2.66201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2150460.7400000002</v>
      </c>
      <c r="D38" s="3">
        <v>802298.82</v>
      </c>
      <c r="E38" s="15">
        <v>2.71753</v>
      </c>
      <c r="F38" s="3">
        <v>2.5274800000000002</v>
      </c>
      <c r="G38" s="3">
        <v>2.9218700000000002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2086657.77</v>
      </c>
      <c r="D39" s="3">
        <v>784343</v>
      </c>
      <c r="E39" s="15">
        <v>2.6438700000000002</v>
      </c>
      <c r="F39" s="3">
        <v>2.4589699999999999</v>
      </c>
      <c r="G39" s="3">
        <v>2.84267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2097684.98</v>
      </c>
      <c r="D40" s="3">
        <v>785000.4</v>
      </c>
      <c r="E40" s="15">
        <v>2.6453199999999999</v>
      </c>
      <c r="F40" s="3">
        <v>2.4603199999999998</v>
      </c>
      <c r="G40" s="3">
        <v>2.84423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2108982.6</v>
      </c>
      <c r="D41" s="3">
        <v>798645.91</v>
      </c>
      <c r="E41" s="15">
        <v>2.6256900000000001</v>
      </c>
      <c r="F41" s="3">
        <v>2.4420600000000001</v>
      </c>
      <c r="G41" s="3">
        <v>2.8231199999999999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2131407.67</v>
      </c>
      <c r="D42" s="3">
        <v>787544.09</v>
      </c>
      <c r="E42" s="15">
        <v>2.6430699999999998</v>
      </c>
      <c r="F42" s="3">
        <v>2.4582299999999999</v>
      </c>
      <c r="G42" s="3">
        <v>2.8418100000000002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s="15" customFormat="1" x14ac:dyDescent="0.25"/>
    <row r="44" spans="1:15" x14ac:dyDescent="0.25">
      <c r="A44" s="3" t="s">
        <v>50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/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 t="s">
        <v>53</v>
      </c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54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/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 t="s">
        <v>5</v>
      </c>
      <c r="B52" s="3" t="s">
        <v>31</v>
      </c>
      <c r="C52" s="3" t="s">
        <v>32</v>
      </c>
      <c r="D52" s="3" t="s">
        <v>33</v>
      </c>
      <c r="E52" s="17" t="s">
        <v>34</v>
      </c>
      <c r="F52" s="3" t="s">
        <v>35</v>
      </c>
      <c r="G52" s="3" t="s">
        <v>36</v>
      </c>
      <c r="H52" s="3" t="s">
        <v>37</v>
      </c>
      <c r="I52" s="3" t="s">
        <v>38</v>
      </c>
      <c r="J52" s="3" t="s">
        <v>39</v>
      </c>
      <c r="K52" s="3" t="s">
        <v>40</v>
      </c>
      <c r="M52" s="3"/>
      <c r="N52" s="3"/>
      <c r="O52" s="2"/>
    </row>
    <row r="53" spans="1:15" x14ac:dyDescent="0.25">
      <c r="A53" s="3" t="s">
        <v>24</v>
      </c>
      <c r="B53" s="3">
        <v>1.0006999999999999</v>
      </c>
      <c r="C53" s="3">
        <v>0.95399999999999996</v>
      </c>
      <c r="D53" s="3">
        <v>1.0498000000000001</v>
      </c>
      <c r="E53" s="17">
        <v>6.9999999999999999E-4</v>
      </c>
      <c r="F53" s="3">
        <v>2.4400000000000002E-2</v>
      </c>
      <c r="G53" s="3">
        <v>0.05</v>
      </c>
      <c r="H53" s="3">
        <v>-4.7100000000000003E-2</v>
      </c>
      <c r="I53" s="3">
        <v>4.8599999999999997E-2</v>
      </c>
      <c r="J53" s="3">
        <v>0</v>
      </c>
      <c r="K53" s="3">
        <v>0.97589999999999999</v>
      </c>
      <c r="M53" s="3"/>
      <c r="N53" s="3"/>
      <c r="O53" s="2"/>
    </row>
    <row r="54" spans="1:15" x14ac:dyDescent="0.25">
      <c r="A54" s="3" t="s">
        <v>25</v>
      </c>
      <c r="B54" s="3">
        <v>0.99119999999999997</v>
      </c>
      <c r="C54" s="3">
        <v>0.94510000000000005</v>
      </c>
      <c r="D54" s="3">
        <v>1.0396000000000001</v>
      </c>
      <c r="E54" s="17">
        <v>-8.8000000000000005E-3</v>
      </c>
      <c r="F54" s="3">
        <v>2.4299999999999999E-2</v>
      </c>
      <c r="G54" s="3">
        <v>0.05</v>
      </c>
      <c r="H54" s="3">
        <v>-5.6500000000000002E-2</v>
      </c>
      <c r="I54" s="3">
        <v>3.8899999999999997E-2</v>
      </c>
      <c r="J54" s="3">
        <v>0.13</v>
      </c>
      <c r="K54" s="3">
        <v>0.71740000000000004</v>
      </c>
      <c r="M54" s="3"/>
      <c r="N54" s="3"/>
      <c r="O54" s="2"/>
    </row>
    <row r="55" spans="1:15" x14ac:dyDescent="0.25">
      <c r="A55" s="3" t="s">
        <v>26</v>
      </c>
      <c r="B55" s="3">
        <v>0.99199999999999999</v>
      </c>
      <c r="C55" s="3">
        <v>0.94579999999999997</v>
      </c>
      <c r="D55" s="3">
        <v>1.0405</v>
      </c>
      <c r="E55" s="17">
        <v>-8.0000000000000002E-3</v>
      </c>
      <c r="F55" s="3">
        <v>2.4400000000000002E-2</v>
      </c>
      <c r="G55" s="3">
        <v>0.05</v>
      </c>
      <c r="H55" s="3">
        <v>-5.5800000000000002E-2</v>
      </c>
      <c r="I55" s="3">
        <v>3.9699999999999999E-2</v>
      </c>
      <c r="J55" s="3">
        <v>0.11</v>
      </c>
      <c r="K55" s="3">
        <v>0.74250000000000005</v>
      </c>
      <c r="M55" s="3"/>
      <c r="N55" s="3"/>
      <c r="O55" s="2"/>
    </row>
    <row r="56" spans="1:15" x14ac:dyDescent="0.25">
      <c r="A56" s="3" t="s">
        <v>28</v>
      </c>
      <c r="B56" s="3">
        <v>0.88029999999999997</v>
      </c>
      <c r="C56" s="3">
        <v>0.83919999999999995</v>
      </c>
      <c r="D56" s="3">
        <v>0.92349999999999999</v>
      </c>
      <c r="E56" s="17">
        <v>-0.12740000000000001</v>
      </c>
      <c r="F56" s="3">
        <v>2.4400000000000002E-2</v>
      </c>
      <c r="G56" s="3">
        <v>0.05</v>
      </c>
      <c r="H56" s="3">
        <v>-0.17530000000000001</v>
      </c>
      <c r="I56" s="3">
        <v>-7.9600000000000004E-2</v>
      </c>
      <c r="J56" s="3">
        <v>27.26</v>
      </c>
      <c r="K56" s="3" t="s">
        <v>27</v>
      </c>
      <c r="M56" s="3"/>
      <c r="N56" s="3"/>
      <c r="O56" s="2"/>
    </row>
    <row r="57" spans="1:15" x14ac:dyDescent="0.25">
      <c r="A57" s="3" t="s">
        <v>29</v>
      </c>
      <c r="B57" s="3">
        <v>1.1151</v>
      </c>
      <c r="C57" s="3">
        <v>1.0625</v>
      </c>
      <c r="D57" s="3">
        <v>1.1701999999999999</v>
      </c>
      <c r="E57" s="17">
        <v>0.1089</v>
      </c>
      <c r="F57" s="3">
        <v>2.46E-2</v>
      </c>
      <c r="G57" s="3">
        <v>0.05</v>
      </c>
      <c r="H57" s="3">
        <v>6.0699999999999997E-2</v>
      </c>
      <c r="I57" s="3">
        <v>0.15720000000000001</v>
      </c>
      <c r="J57" s="3">
        <v>19.559999999999999</v>
      </c>
      <c r="K57" s="3" t="s">
        <v>27</v>
      </c>
      <c r="M57" s="3"/>
      <c r="N57" s="3"/>
      <c r="O57" s="2"/>
    </row>
    <row r="58" spans="1:15" x14ac:dyDescent="0.25">
      <c r="A58" s="3"/>
      <c r="B58" s="3"/>
      <c r="C58" s="3"/>
      <c r="D58" s="3"/>
      <c r="F58" s="3"/>
      <c r="G58" s="3"/>
      <c r="H58" s="3"/>
      <c r="I58" s="3"/>
      <c r="J58" s="3"/>
      <c r="K58" s="3"/>
      <c r="M58" s="3"/>
      <c r="N58" s="3"/>
      <c r="O58" s="2"/>
    </row>
    <row r="59" spans="1:15" x14ac:dyDescent="0.25">
      <c r="A59" s="3" t="s">
        <v>50</v>
      </c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/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/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 t="s">
        <v>53</v>
      </c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 t="s">
        <v>55</v>
      </c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/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5</v>
      </c>
      <c r="B67" s="3" t="s">
        <v>41</v>
      </c>
      <c r="C67" s="3" t="s">
        <v>6</v>
      </c>
      <c r="D67" s="3" t="s">
        <v>42</v>
      </c>
      <c r="E67" s="17" t="s">
        <v>43</v>
      </c>
      <c r="F67" s="3" t="s">
        <v>44</v>
      </c>
      <c r="G67" s="3" t="s">
        <v>35</v>
      </c>
      <c r="H67" s="3" t="s">
        <v>45</v>
      </c>
      <c r="I67" s="3" t="s">
        <v>36</v>
      </c>
      <c r="J67" s="3"/>
      <c r="K67" s="3"/>
      <c r="M67" s="3"/>
      <c r="N67" s="3"/>
      <c r="O67" s="2"/>
    </row>
    <row r="68" spans="1:15" x14ac:dyDescent="0.25">
      <c r="A68" s="3" t="s">
        <v>24</v>
      </c>
      <c r="B68" s="3">
        <v>2011</v>
      </c>
      <c r="C68" s="3">
        <v>2016</v>
      </c>
      <c r="D68" s="3">
        <v>0.99950000000000006</v>
      </c>
      <c r="E68" s="17">
        <v>0.92930000000000001</v>
      </c>
      <c r="F68" s="3">
        <v>1.0749</v>
      </c>
      <c r="G68" s="3">
        <v>3.7130000000000003E-2</v>
      </c>
      <c r="H68" s="3">
        <v>0.98909999999999998</v>
      </c>
      <c r="I68" s="3">
        <v>0.05</v>
      </c>
      <c r="J68" s="3"/>
      <c r="K68" s="3"/>
      <c r="M68" s="3"/>
      <c r="N68" s="3"/>
      <c r="O68" s="2"/>
    </row>
    <row r="69" spans="1:15" x14ac:dyDescent="0.25">
      <c r="A69" s="3" t="s">
        <v>25</v>
      </c>
      <c r="B69" s="3">
        <v>2011</v>
      </c>
      <c r="C69" s="3">
        <v>2016</v>
      </c>
      <c r="D69" s="3">
        <v>1.0055000000000001</v>
      </c>
      <c r="E69" s="17">
        <v>0.93510000000000004</v>
      </c>
      <c r="F69" s="3">
        <v>1.0810999999999999</v>
      </c>
      <c r="G69" s="3">
        <v>3.7010000000000001E-2</v>
      </c>
      <c r="H69" s="3">
        <v>0.8831</v>
      </c>
      <c r="I69" s="3">
        <v>0.05</v>
      </c>
      <c r="J69" s="3"/>
      <c r="K69" s="3"/>
      <c r="M69" s="3"/>
      <c r="N69" s="3"/>
      <c r="O69" s="2"/>
    </row>
    <row r="70" spans="1:15" x14ac:dyDescent="0.25">
      <c r="A70" s="3" t="s">
        <v>26</v>
      </c>
      <c r="B70" s="3">
        <v>2011</v>
      </c>
      <c r="C70" s="3">
        <v>2016</v>
      </c>
      <c r="D70" s="3">
        <v>0.99409999999999998</v>
      </c>
      <c r="E70" s="17">
        <v>0.92449999999999999</v>
      </c>
      <c r="F70" s="3">
        <v>1.069</v>
      </c>
      <c r="G70" s="3">
        <v>3.7060000000000003E-2</v>
      </c>
      <c r="H70" s="3">
        <v>0.874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28</v>
      </c>
      <c r="B71" s="3">
        <v>2011</v>
      </c>
      <c r="C71" s="3">
        <v>2016</v>
      </c>
      <c r="D71" s="3">
        <v>0.86460000000000004</v>
      </c>
      <c r="E71" s="17">
        <v>0.80389999999999995</v>
      </c>
      <c r="F71" s="3">
        <v>0.92989999999999995</v>
      </c>
      <c r="G71" s="3">
        <v>3.7130000000000003E-2</v>
      </c>
      <c r="H71" s="3" t="s">
        <v>27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29</v>
      </c>
      <c r="B72" s="3">
        <v>2011</v>
      </c>
      <c r="C72" s="3">
        <v>2016</v>
      </c>
      <c r="D72" s="3">
        <v>1.1868000000000001</v>
      </c>
      <c r="E72" s="17">
        <v>1.1027</v>
      </c>
      <c r="F72" s="3">
        <v>1.2771999999999999</v>
      </c>
      <c r="G72" s="3">
        <v>3.7479999999999999E-2</v>
      </c>
      <c r="H72" s="3" t="s">
        <v>27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30</v>
      </c>
      <c r="B73" s="3">
        <v>2011</v>
      </c>
      <c r="C73" s="3">
        <v>2016</v>
      </c>
      <c r="D73" s="3">
        <v>0.99419999999999997</v>
      </c>
      <c r="E73" s="17">
        <v>0.92469999999999997</v>
      </c>
      <c r="F73" s="3">
        <v>1.069</v>
      </c>
      <c r="G73" s="3">
        <v>3.6990000000000002E-2</v>
      </c>
      <c r="H73" s="3">
        <v>0.87580000000000002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/>
      <c r="B74" s="3"/>
      <c r="C74" s="3"/>
      <c r="D74" s="3"/>
      <c r="F74" s="3"/>
      <c r="G74" s="3"/>
      <c r="H74" s="3"/>
      <c r="I74" s="3"/>
      <c r="J74" s="3"/>
      <c r="K74" s="3"/>
      <c r="M74" s="3"/>
      <c r="N74" s="3"/>
      <c r="O74" s="2"/>
    </row>
    <row r="75" spans="1:15" x14ac:dyDescent="0.25">
      <c r="A75" s="3" t="s">
        <v>50</v>
      </c>
      <c r="B75" s="3"/>
      <c r="C75" s="3"/>
      <c r="D75" s="3"/>
      <c r="F75" s="3"/>
      <c r="G75" s="3"/>
      <c r="H75" s="3"/>
      <c r="I75" s="3"/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/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/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7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A12" sqref="A12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53" t="s">
        <v>14</v>
      </c>
      <c r="C4" s="54"/>
      <c r="D4" s="54"/>
      <c r="E4" s="54"/>
      <c r="F4" s="54"/>
      <c r="G4" s="55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s">
        <v>3</v>
      </c>
      <c r="B6" s="23">
        <f>orig_data!L7</f>
        <v>1</v>
      </c>
      <c r="C6" s="23">
        <f>orig_data!L8</f>
        <v>1</v>
      </c>
      <c r="D6" s="23">
        <f>orig_data!L9</f>
        <v>1</v>
      </c>
      <c r="E6" s="23">
        <f>orig_data!L10</f>
        <v>1</v>
      </c>
      <c r="F6" s="23">
        <f>orig_data!L11</f>
        <v>0</v>
      </c>
      <c r="G6" s="23">
        <f>orig_data!L12</f>
        <v>1</v>
      </c>
    </row>
    <row r="7" spans="1:7" x14ac:dyDescent="0.25">
      <c r="A7" s="9" t="s">
        <v>21</v>
      </c>
      <c r="B7" s="24">
        <f>orig_data!L13</f>
        <v>1</v>
      </c>
      <c r="C7" s="24">
        <f>orig_data!L14</f>
        <v>1</v>
      </c>
      <c r="D7" s="24">
        <f>orig_data!L15</f>
        <v>1</v>
      </c>
      <c r="E7" s="24">
        <f>orig_data!L16</f>
        <v>1</v>
      </c>
      <c r="F7" s="24">
        <f>orig_data!L17</f>
        <v>1</v>
      </c>
      <c r="G7" s="24">
        <f>orig_data!L18</f>
        <v>0</v>
      </c>
    </row>
    <row r="8" spans="1:7" x14ac:dyDescent="0.25">
      <c r="A8" s="9" t="s">
        <v>2</v>
      </c>
      <c r="B8" s="24">
        <f>orig_data!L19</f>
        <v>1</v>
      </c>
      <c r="C8" s="24">
        <f>orig_data!L20</f>
        <v>1</v>
      </c>
      <c r="D8" s="24">
        <f>orig_data!L21</f>
        <v>1</v>
      </c>
      <c r="E8" s="24">
        <f>orig_data!L22</f>
        <v>1</v>
      </c>
      <c r="F8" s="24">
        <f>orig_data!L23</f>
        <v>1</v>
      </c>
      <c r="G8" s="24">
        <f>orig_data!L24</f>
        <v>1</v>
      </c>
    </row>
    <row r="9" spans="1:7" x14ac:dyDescent="0.25">
      <c r="A9" s="9" t="s">
        <v>16</v>
      </c>
      <c r="B9" s="24">
        <f>orig_data!L25</f>
        <v>0</v>
      </c>
      <c r="C9" s="24">
        <f>orig_data!L26</f>
        <v>0</v>
      </c>
      <c r="D9" s="24">
        <f>orig_data!L27</f>
        <v>0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s">
        <v>15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0</v>
      </c>
      <c r="F10" s="24">
        <f>orig_data!L35</f>
        <v>0</v>
      </c>
      <c r="G10" s="24">
        <f>orig_data!L36</f>
        <v>1</v>
      </c>
    </row>
    <row r="11" spans="1:7" ht="15.75" thickBot="1" x14ac:dyDescent="0.3">
      <c r="A11" s="10" t="s">
        <v>63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/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56">
        <v>2011</v>
      </c>
      <c r="C2" s="56"/>
      <c r="D2" s="56"/>
      <c r="E2" s="56">
        <v>2012</v>
      </c>
      <c r="F2" s="56"/>
      <c r="G2" s="56"/>
      <c r="H2" s="56">
        <v>2013</v>
      </c>
      <c r="I2" s="56"/>
      <c r="J2" s="56"/>
      <c r="K2" s="56">
        <v>2014</v>
      </c>
      <c r="L2" s="56"/>
      <c r="M2" s="56"/>
      <c r="N2" s="56">
        <v>2015</v>
      </c>
      <c r="O2" s="56"/>
      <c r="P2" s="56"/>
      <c r="Q2" s="56">
        <v>2016</v>
      </c>
      <c r="R2" s="56"/>
      <c r="S2" s="56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0.85</v>
      </c>
      <c r="C4" s="19" t="str">
        <f>FIXED(orig_data!I7,2)</f>
        <v>0.79</v>
      </c>
      <c r="D4" s="19" t="str">
        <f>FIXED(orig_data!J7,2)</f>
        <v>0.91</v>
      </c>
      <c r="E4" s="19" t="str">
        <f>FIXED(orig_data!H8,2)</f>
        <v>0.87</v>
      </c>
      <c r="F4" s="19" t="str">
        <f>FIXED(orig_data!I8,2)</f>
        <v>0.81</v>
      </c>
      <c r="G4" s="19" t="str">
        <f>FIXED(orig_data!J8,2)</f>
        <v>0.93</v>
      </c>
      <c r="H4" s="19" t="str">
        <f>FIXED(orig_data!H9,2)</f>
        <v>0.89</v>
      </c>
      <c r="I4" s="19" t="str">
        <f>FIXED(orig_data!I9,2)</f>
        <v>0.83</v>
      </c>
      <c r="J4" s="19" t="str">
        <f>FIXED(orig_data!J9,2)</f>
        <v>0.96</v>
      </c>
      <c r="K4" s="19" t="str">
        <f>FIXED(orig_data!H10,2)</f>
        <v>0.87</v>
      </c>
      <c r="L4" s="19" t="str">
        <f>FIXED(orig_data!I10,2)</f>
        <v>0.81</v>
      </c>
      <c r="M4" s="19" t="str">
        <f>FIXED(orig_data!J10,2)</f>
        <v>0.93</v>
      </c>
      <c r="N4" s="19" t="str">
        <f>FIXED(orig_data!H11,2)</f>
        <v>0.91</v>
      </c>
      <c r="O4" s="19" t="str">
        <f>FIXED(orig_data!I11,2)</f>
        <v>0.85</v>
      </c>
      <c r="P4" s="19" t="str">
        <f>FIXED(orig_data!J11,2)</f>
        <v>0.98</v>
      </c>
      <c r="Q4" s="19" t="str">
        <f>FIXED(orig_data!H12,2)</f>
        <v>0.85</v>
      </c>
      <c r="R4" s="19" t="str">
        <f>FIXED(orig_data!I12,2)</f>
        <v>0.79</v>
      </c>
      <c r="S4" s="19" t="str">
        <f>FIXED(orig_data!J12,2)</f>
        <v>0.92</v>
      </c>
    </row>
    <row r="5" spans="1:19" x14ac:dyDescent="0.25">
      <c r="A5" s="3" t="s">
        <v>21</v>
      </c>
      <c r="B5" s="19" t="str">
        <f>FIXED(orig_data!H13,2)</f>
        <v>0.91</v>
      </c>
      <c r="C5" s="19" t="str">
        <f>FIXED(orig_data!I13,2)</f>
        <v>0.84</v>
      </c>
      <c r="D5" s="19" t="str">
        <f>FIXED(orig_data!J13,2)</f>
        <v>0.98</v>
      </c>
      <c r="E5" s="19" t="str">
        <f>FIXED(orig_data!H14,2)</f>
        <v>0.90</v>
      </c>
      <c r="F5" s="19" t="str">
        <f>FIXED(orig_data!I14,2)</f>
        <v>0.84</v>
      </c>
      <c r="G5" s="19" t="str">
        <f>FIXED(orig_data!J14,2)</f>
        <v>0.97</v>
      </c>
      <c r="H5" s="19" t="str">
        <f>FIXED(orig_data!H15,2)</f>
        <v>0.89</v>
      </c>
      <c r="I5" s="19" t="str">
        <f>FIXED(orig_data!I15,2)</f>
        <v>0.82</v>
      </c>
      <c r="J5" s="19" t="str">
        <f>FIXED(orig_data!J15,2)</f>
        <v>0.95</v>
      </c>
      <c r="K5" s="19" t="str">
        <f>FIXED(orig_data!H16,2)</f>
        <v>0.90</v>
      </c>
      <c r="L5" s="19" t="str">
        <f>FIXED(orig_data!I16,2)</f>
        <v>0.84</v>
      </c>
      <c r="M5" s="19" t="str">
        <f>FIXED(orig_data!J16,2)</f>
        <v>0.97</v>
      </c>
      <c r="N5" s="19" t="str">
        <f>FIXED(orig_data!H17,2)</f>
        <v>0.90</v>
      </c>
      <c r="O5" s="19" t="str">
        <f>FIXED(orig_data!I17,2)</f>
        <v>0.83</v>
      </c>
      <c r="P5" s="19" t="str">
        <f>FIXED(orig_data!J17,2)</f>
        <v>0.96</v>
      </c>
      <c r="Q5" s="19" t="str">
        <f>FIXED(orig_data!H18,2)</f>
        <v>0.92</v>
      </c>
      <c r="R5" s="19" t="str">
        <f>FIXED(orig_data!I18,2)</f>
        <v>0.85</v>
      </c>
      <c r="S5" s="19" t="str">
        <f>FIXED(orig_data!J18,2)</f>
        <v>0.99</v>
      </c>
    </row>
    <row r="6" spans="1:19" x14ac:dyDescent="0.25">
      <c r="A6" s="3" t="s">
        <v>2</v>
      </c>
      <c r="B6" s="19" t="str">
        <f>FIXED(orig_data!H19,2)</f>
        <v>1.68</v>
      </c>
      <c r="C6" s="19" t="str">
        <f>FIXED(orig_data!I19,2)</f>
        <v>1.56</v>
      </c>
      <c r="D6" s="19" t="str">
        <f>FIXED(orig_data!J19,2)</f>
        <v>1.81</v>
      </c>
      <c r="E6" s="19" t="str">
        <f>FIXED(orig_data!H20,2)</f>
        <v>1.72</v>
      </c>
      <c r="F6" s="19" t="str">
        <f>FIXED(orig_data!I20,2)</f>
        <v>1.60</v>
      </c>
      <c r="G6" s="19" t="str">
        <f>FIXED(orig_data!J20,2)</f>
        <v>1.85</v>
      </c>
      <c r="H6" s="19" t="str">
        <f>FIXED(orig_data!H21,2)</f>
        <v>1.75</v>
      </c>
      <c r="I6" s="19" t="str">
        <f>FIXED(orig_data!I21,2)</f>
        <v>1.63</v>
      </c>
      <c r="J6" s="19" t="str">
        <f>FIXED(orig_data!J21,2)</f>
        <v>1.89</v>
      </c>
      <c r="K6" s="19" t="str">
        <f>FIXED(orig_data!H22,2)</f>
        <v>1.73</v>
      </c>
      <c r="L6" s="19" t="str">
        <f>FIXED(orig_data!I22,2)</f>
        <v>1.61</v>
      </c>
      <c r="M6" s="19" t="str">
        <f>FIXED(orig_data!J22,2)</f>
        <v>1.86</v>
      </c>
      <c r="N6" s="19" t="str">
        <f>FIXED(orig_data!H23,2)</f>
        <v>1.76</v>
      </c>
      <c r="O6" s="19" t="str">
        <f>FIXED(orig_data!I23,2)</f>
        <v>1.64</v>
      </c>
      <c r="P6" s="19" t="str">
        <f>FIXED(orig_data!J23,2)</f>
        <v>1.89</v>
      </c>
      <c r="Q6" s="19" t="str">
        <f>FIXED(orig_data!H24,2)</f>
        <v>1.68</v>
      </c>
      <c r="R6" s="19" t="str">
        <f>FIXED(orig_data!I24,2)</f>
        <v>1.56</v>
      </c>
      <c r="S6" s="19" t="str">
        <f>FIXED(orig_data!J24,2)</f>
        <v>1.81</v>
      </c>
    </row>
    <row r="7" spans="1:19" x14ac:dyDescent="0.25">
      <c r="A7" s="3" t="s">
        <v>16</v>
      </c>
      <c r="B7" s="19" t="str">
        <f>FIXED(orig_data!H25,2)</f>
        <v>1.08</v>
      </c>
      <c r="C7" s="19" t="str">
        <f>FIXED(orig_data!I25,2)</f>
        <v>1.01</v>
      </c>
      <c r="D7" s="19" t="str">
        <f>FIXED(orig_data!J25,2)</f>
        <v>1.17</v>
      </c>
      <c r="E7" s="19" t="str">
        <f>FIXED(orig_data!H26,2)</f>
        <v>1.06</v>
      </c>
      <c r="F7" s="19" t="str">
        <f>FIXED(orig_data!I26,2)</f>
        <v>0.99</v>
      </c>
      <c r="G7" s="19" t="str">
        <f>FIXED(orig_data!J26,2)</f>
        <v>1.14</v>
      </c>
      <c r="H7" s="19" t="str">
        <f>FIXED(orig_data!H27,2)</f>
        <v>1.10</v>
      </c>
      <c r="I7" s="19" t="str">
        <f>FIXED(orig_data!I27,2)</f>
        <v>1.02</v>
      </c>
      <c r="J7" s="19" t="str">
        <f>FIXED(orig_data!J27,2)</f>
        <v>1.18</v>
      </c>
      <c r="K7" s="19" t="str">
        <f>FIXED(orig_data!H28,2)</f>
        <v>1.04</v>
      </c>
      <c r="L7" s="19" t="str">
        <f>FIXED(orig_data!I28,2)</f>
        <v>0.96</v>
      </c>
      <c r="M7" s="19" t="str">
        <f>FIXED(orig_data!J28,2)</f>
        <v>1.12</v>
      </c>
      <c r="N7" s="19" t="str">
        <f>FIXED(orig_data!H29,2)</f>
        <v>0.97</v>
      </c>
      <c r="O7" s="19" t="str">
        <f>FIXED(orig_data!I29,2)</f>
        <v>0.90</v>
      </c>
      <c r="P7" s="19" t="str">
        <f>FIXED(orig_data!J29,2)</f>
        <v>1.04</v>
      </c>
      <c r="Q7" s="19" t="str">
        <f>FIXED(orig_data!H30,2)</f>
        <v>0.94</v>
      </c>
      <c r="R7" s="19" t="str">
        <f>FIXED(orig_data!I30,2)</f>
        <v>0.88</v>
      </c>
      <c r="S7" s="19" t="str">
        <f>FIXED(orig_data!J30,2)</f>
        <v>1.01</v>
      </c>
    </row>
    <row r="8" spans="1:19" x14ac:dyDescent="0.25">
      <c r="A8" s="3" t="s">
        <v>15</v>
      </c>
      <c r="B8" s="19" t="str">
        <f>FIXED(orig_data!H31,2)</f>
        <v>0.94</v>
      </c>
      <c r="C8" s="19" t="str">
        <f>FIXED(orig_data!I31,2)</f>
        <v>0.87</v>
      </c>
      <c r="D8" s="19" t="str">
        <f>FIXED(orig_data!J31,2)</f>
        <v>1.01</v>
      </c>
      <c r="E8" s="19" t="str">
        <f>FIXED(orig_data!H32,2)</f>
        <v>0.93</v>
      </c>
      <c r="F8" s="19" t="str">
        <f>FIXED(orig_data!I32,2)</f>
        <v>0.86</v>
      </c>
      <c r="G8" s="19" t="str">
        <f>FIXED(orig_data!J32,2)</f>
        <v>1.00</v>
      </c>
      <c r="H8" s="19" t="str">
        <f>FIXED(orig_data!H33,2)</f>
        <v>0.97</v>
      </c>
      <c r="I8" s="19" t="str">
        <f>FIXED(orig_data!I33,2)</f>
        <v>0.90</v>
      </c>
      <c r="J8" s="19" t="str">
        <f>FIXED(orig_data!J33,2)</f>
        <v>1.04</v>
      </c>
      <c r="K8" s="19" t="str">
        <f>FIXED(orig_data!H34,2)</f>
        <v>1.00</v>
      </c>
      <c r="L8" s="19" t="str">
        <f>FIXED(orig_data!I34,2)</f>
        <v>0.93</v>
      </c>
      <c r="M8" s="19" t="str">
        <f>FIXED(orig_data!J34,2)</f>
        <v>1.08</v>
      </c>
      <c r="N8" s="19" t="str">
        <f>FIXED(orig_data!H35,2)</f>
        <v>0.99</v>
      </c>
      <c r="O8" s="19" t="str">
        <f>FIXED(orig_data!I35,2)</f>
        <v>0.92</v>
      </c>
      <c r="P8" s="19" t="str">
        <f>FIXED(orig_data!J35,2)</f>
        <v>1.06</v>
      </c>
      <c r="Q8" s="19" t="str">
        <f>FIXED(orig_data!H36,2)</f>
        <v>1.12</v>
      </c>
      <c r="R8" s="19" t="str">
        <f>FIXED(orig_data!I36,2)</f>
        <v>1.04</v>
      </c>
      <c r="S8" s="19" t="str">
        <f>FIXED(orig_data!J36,2)</f>
        <v>1.21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33E291-9C70-41A2-9A39-719AA966E4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999E63-89FC-4898-BFC0-59082751CE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8B8B0B-67C2-4830-AC79-A8C0C0EA6122}">
  <ds:schemaRefs>
    <ds:schemaRef ds:uri="175f2bb9-7ea2-4dfb-aa70-2a37afa654a9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bc2de261-d455-4aa8-8045-ab467327425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Suppl_relrt</vt:lpstr>
      <vt:lpstr>fig_tbldata</vt:lpstr>
      <vt:lpstr>tbl_sig</vt:lpstr>
      <vt:lpstr>orig_data</vt:lpstr>
      <vt:lpstr>tbl_sig_relrt</vt:lpstr>
      <vt:lpstr>tbl_data_relrt</vt:lpstr>
      <vt:lpstr>Figure_Kids_prevalence_rate Col</vt:lpstr>
      <vt:lpstr>Figure_Adult_prevalence_rat Col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2021-06-25T19:30:57Z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